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icc\Statistics Directory\"/>
    </mc:Choice>
  </mc:AlternateContent>
  <xr:revisionPtr revIDLastSave="0" documentId="8_{35E02909-8BB5-4255-8444-487F65194591}" xr6:coauthVersionLast="47" xr6:coauthVersionMax="47" xr10:uidLastSave="{00000000-0000-0000-0000-000000000000}"/>
  <bookViews>
    <workbookView xWindow="-96" yWindow="-96" windowWidth="23232" windowHeight="12552"/>
  </bookViews>
  <sheets>
    <sheet name="History_Cha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2" i="5" l="1"/>
  <c r="D91" i="5"/>
  <c r="D89" i="5"/>
  <c r="D88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</calcChain>
</file>

<file path=xl/sharedStrings.xml><?xml version="1.0" encoding="utf-8"?>
<sst xmlns="http://schemas.openxmlformats.org/spreadsheetml/2006/main" count="7" uniqueCount="7">
  <si>
    <t>Year</t>
  </si>
  <si>
    <t>Fires</t>
  </si>
  <si>
    <t>Acres</t>
  </si>
  <si>
    <t>MEDIAN since 1950</t>
  </si>
  <si>
    <t>AVERAGE since 1950</t>
  </si>
  <si>
    <t>MEDIAN since 2000</t>
  </si>
  <si>
    <t>AVERAGE since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</si>
</sst>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</font>
    <font>
      <sz val="10"/>
      <name val="Arial"/>
    </font>
    <font>
      <sz val="10"/>
      <name val="Myriad Pro"/>
      <family val="2"/>
    </font>
    <font>
      <b/>
      <sz val="12"/>
      <name val="Myriad Pro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Myriad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0" fillId="0" borderId="0" xfId="0" applyNumberFormat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/>
    <xf numFmtId="16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Border="1"/>
    <xf numFmtId="0" fontId="5" fillId="0" borderId="0" xfId="0" applyNumberFormat="1" applyFont="1" applyBorder="1"/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3" fontId="6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Alaska</a:t>
            </a:r>
            <a:r>
              <a:rPr lang="en-US" baseline="0"/>
              <a:t> </a:t>
            </a:r>
            <a:r>
              <a:rPr lang="en-US"/>
              <a:t>Wildfire Number of Fires and Acres Burned Since 1950</a:t>
            </a:r>
          </a:p>
        </c:rich>
      </c:tx>
      <c:layout>
        <c:manualLayout>
          <c:xMode val="edge"/>
          <c:yMode val="edge"/>
          <c:x val="0.28557657359932292"/>
          <c:y val="1.96140986940526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History_Chart!$D$1</c:f>
              <c:strCache>
                <c:ptCount val="1"/>
                <c:pt idx="0">
                  <c:v>Acres</c:v>
                </c:pt>
              </c:strCache>
            </c:strRef>
          </c:tx>
          <c:spPr>
            <a:ln>
              <a:solidFill>
                <a:schemeClr val="tx1">
                  <a:shade val="95000"/>
                  <a:satMod val="105000"/>
                  <a:alpha val="9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0-D912-47F4-8D7F-BF7924CD2B7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912-47F4-8D7F-BF7924CD2B7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912-47F4-8D7F-BF7924CD2B7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912-47F4-8D7F-BF7924CD2B7C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4-D912-47F4-8D7F-BF7924CD2B7C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912-47F4-8D7F-BF7924CD2B7C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6-D912-47F4-8D7F-BF7924CD2B7C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912-47F4-8D7F-BF7924CD2B7C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912-47F4-8D7F-BF7924CD2B7C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912-47F4-8D7F-BF7924CD2B7C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D912-47F4-8D7F-BF7924CD2B7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D912-47F4-8D7F-BF7924CD2B7C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D912-47F4-8D7F-BF7924CD2B7C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D912-47F4-8D7F-BF7924CD2B7C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E-D912-47F4-8D7F-BF7924CD2B7C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D912-47F4-8D7F-BF7924CD2B7C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0-D912-47F4-8D7F-BF7924CD2B7C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D912-47F4-8D7F-BF7924CD2B7C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2-D912-47F4-8D7F-BF7924CD2B7C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D912-47F4-8D7F-BF7924CD2B7C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4-D912-47F4-8D7F-BF7924CD2B7C}"/>
              </c:ext>
            </c:extLst>
          </c:dPt>
          <c:dPt>
            <c:idx val="2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D912-47F4-8D7F-BF7924CD2B7C}"/>
              </c:ext>
            </c:extLst>
          </c:dPt>
          <c:dPt>
            <c:idx val="22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6-D912-47F4-8D7F-BF7924CD2B7C}"/>
              </c:ext>
            </c:extLst>
          </c:dPt>
          <c:dPt>
            <c:idx val="2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7-D912-47F4-8D7F-BF7924CD2B7C}"/>
              </c:ext>
            </c:extLst>
          </c:dPt>
          <c:dPt>
            <c:idx val="24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8-D912-47F4-8D7F-BF7924CD2B7C}"/>
              </c:ext>
            </c:extLst>
          </c:dPt>
          <c:dPt>
            <c:idx val="25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9-D912-47F4-8D7F-BF7924CD2B7C}"/>
              </c:ext>
            </c:extLst>
          </c:dPt>
          <c:dPt>
            <c:idx val="26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A-D912-47F4-8D7F-BF7924CD2B7C}"/>
              </c:ext>
            </c:extLst>
          </c:dPt>
          <c:dPt>
            <c:idx val="27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B-D912-47F4-8D7F-BF7924CD2B7C}"/>
              </c:ext>
            </c:extLst>
          </c:dPt>
          <c:dPt>
            <c:idx val="28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C-D912-47F4-8D7F-BF7924CD2B7C}"/>
              </c:ext>
            </c:extLst>
          </c:dPt>
          <c:dPt>
            <c:idx val="29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D-D912-47F4-8D7F-BF7924CD2B7C}"/>
              </c:ext>
            </c:extLst>
          </c:dPt>
          <c:dPt>
            <c:idx val="3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E-D912-47F4-8D7F-BF7924CD2B7C}"/>
              </c:ext>
            </c:extLst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F-D912-47F4-8D7F-BF7924CD2B7C}"/>
              </c:ext>
            </c:extLst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0-D912-47F4-8D7F-BF7924CD2B7C}"/>
              </c:ext>
            </c:extLst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1-D912-47F4-8D7F-BF7924CD2B7C}"/>
              </c:ext>
            </c:extLst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2-D912-47F4-8D7F-BF7924CD2B7C}"/>
              </c:ext>
            </c:extLst>
          </c:dPt>
          <c:dPt>
            <c:idx val="35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3-D912-47F4-8D7F-BF7924CD2B7C}"/>
              </c:ext>
            </c:extLst>
          </c:dPt>
          <c:dPt>
            <c:idx val="36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4-D912-47F4-8D7F-BF7924CD2B7C}"/>
              </c:ext>
            </c:extLst>
          </c:dPt>
          <c:dPt>
            <c:idx val="37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5-D912-47F4-8D7F-BF7924CD2B7C}"/>
              </c:ext>
            </c:extLst>
          </c:dPt>
          <c:dPt>
            <c:idx val="38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6-D912-47F4-8D7F-BF7924CD2B7C}"/>
              </c:ext>
            </c:extLst>
          </c:dPt>
          <c:dPt>
            <c:idx val="39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7-D912-47F4-8D7F-BF7924CD2B7C}"/>
              </c:ext>
            </c:extLst>
          </c:dPt>
          <c:dPt>
            <c:idx val="40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8-D912-47F4-8D7F-BF7924CD2B7C}"/>
              </c:ext>
            </c:extLst>
          </c:dPt>
          <c:dPt>
            <c:idx val="41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9-D912-47F4-8D7F-BF7924CD2B7C}"/>
              </c:ext>
            </c:extLst>
          </c:dPt>
          <c:dPt>
            <c:idx val="42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A-D912-47F4-8D7F-BF7924CD2B7C}"/>
              </c:ext>
            </c:extLst>
          </c:dPt>
          <c:dPt>
            <c:idx val="43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B-D912-47F4-8D7F-BF7924CD2B7C}"/>
              </c:ext>
            </c:extLst>
          </c:dPt>
          <c:dPt>
            <c:idx val="44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C-D912-47F4-8D7F-BF7924CD2B7C}"/>
              </c:ext>
            </c:extLst>
          </c:dPt>
          <c:dPt>
            <c:idx val="45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D-D912-47F4-8D7F-BF7924CD2B7C}"/>
              </c:ext>
            </c:extLst>
          </c:dPt>
          <c:dPt>
            <c:idx val="46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E-D912-47F4-8D7F-BF7924CD2B7C}"/>
              </c:ext>
            </c:extLst>
          </c:dPt>
          <c:dPt>
            <c:idx val="47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2F-D912-47F4-8D7F-BF7924CD2B7C}"/>
              </c:ext>
            </c:extLst>
          </c:dPt>
          <c:dPt>
            <c:idx val="48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0-D912-47F4-8D7F-BF7924CD2B7C}"/>
              </c:ext>
            </c:extLst>
          </c:dPt>
          <c:dPt>
            <c:idx val="49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1-D912-47F4-8D7F-BF7924CD2B7C}"/>
              </c:ext>
            </c:extLst>
          </c:dPt>
          <c:dPt>
            <c:idx val="5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2-D912-47F4-8D7F-BF7924CD2B7C}"/>
              </c:ext>
            </c:extLst>
          </c:dPt>
          <c:dPt>
            <c:idx val="51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3-D912-47F4-8D7F-BF7924CD2B7C}"/>
              </c:ext>
            </c:extLst>
          </c:dPt>
          <c:dPt>
            <c:idx val="5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4-D912-47F4-8D7F-BF7924CD2B7C}"/>
              </c:ext>
            </c:extLst>
          </c:dPt>
          <c:dPt>
            <c:idx val="53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5-D912-47F4-8D7F-BF7924CD2B7C}"/>
              </c:ext>
            </c:extLst>
          </c:dPt>
          <c:dPt>
            <c:idx val="5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6-D912-47F4-8D7F-BF7924CD2B7C}"/>
              </c:ext>
            </c:extLst>
          </c:dPt>
          <c:dPt>
            <c:idx val="55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7-D912-47F4-8D7F-BF7924CD2B7C}"/>
              </c:ext>
            </c:extLst>
          </c:dPt>
          <c:dPt>
            <c:idx val="5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8-D912-47F4-8D7F-BF7924CD2B7C}"/>
              </c:ext>
            </c:extLst>
          </c:dPt>
          <c:dPt>
            <c:idx val="5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9-D912-47F4-8D7F-BF7924CD2B7C}"/>
              </c:ext>
            </c:extLst>
          </c:dPt>
          <c:dPt>
            <c:idx val="58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A-D912-47F4-8D7F-BF7924CD2B7C}"/>
              </c:ext>
            </c:extLst>
          </c:dPt>
          <c:dPt>
            <c:idx val="59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B-D912-47F4-8D7F-BF7924CD2B7C}"/>
              </c:ext>
            </c:extLst>
          </c:dPt>
          <c:dPt>
            <c:idx val="60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C-D912-47F4-8D7F-BF7924CD2B7C}"/>
              </c:ext>
            </c:extLst>
          </c:dPt>
          <c:dPt>
            <c:idx val="61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D-D912-47F4-8D7F-BF7924CD2B7C}"/>
              </c:ext>
            </c:extLst>
          </c:dPt>
          <c:dPt>
            <c:idx val="62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E-D912-47F4-8D7F-BF7924CD2B7C}"/>
              </c:ext>
            </c:extLst>
          </c:dPt>
          <c:dPt>
            <c:idx val="63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3F-D912-47F4-8D7F-BF7924CD2B7C}"/>
              </c:ext>
            </c:extLst>
          </c:dPt>
          <c:dPt>
            <c:idx val="64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0-D912-47F4-8D7F-BF7924CD2B7C}"/>
              </c:ext>
            </c:extLst>
          </c:dPt>
          <c:dPt>
            <c:idx val="65"/>
            <c:invertIfNegative val="0"/>
            <c:bubble3D val="0"/>
            <c:spPr>
              <a:solidFill>
                <a:srgbClr val="002060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1-D912-47F4-8D7F-BF7924CD2B7C}"/>
              </c:ext>
            </c:extLst>
          </c:dPt>
          <c:dPt>
            <c:idx val="66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2-D912-47F4-8D7F-BF7924CD2B7C}"/>
              </c:ext>
            </c:extLst>
          </c:dPt>
          <c:dPt>
            <c:idx val="67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3-D912-47F4-8D7F-BF7924CD2B7C}"/>
              </c:ext>
            </c:extLst>
          </c:dPt>
          <c:dPt>
            <c:idx val="68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4-D912-47F4-8D7F-BF7924CD2B7C}"/>
              </c:ext>
            </c:extLst>
          </c:dPt>
          <c:dPt>
            <c:idx val="69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5-D912-47F4-8D7F-BF7924CD2B7C}"/>
              </c:ext>
            </c:extLst>
          </c:dPt>
          <c:dPt>
            <c:idx val="70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6-D912-47F4-8D7F-BF7924CD2B7C}"/>
              </c:ext>
            </c:extLst>
          </c:dPt>
          <c:dPt>
            <c:idx val="71"/>
            <c:invertIfNegative val="0"/>
            <c:bubble3D val="0"/>
            <c:spPr>
              <a:solidFill>
                <a:srgbClr val="CC66FF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7-D912-47F4-8D7F-BF7924CD2B7C}"/>
              </c:ext>
            </c:extLst>
          </c:dPt>
          <c:dPt>
            <c:idx val="72"/>
            <c:invertIfNegative val="0"/>
            <c:bubble3D val="0"/>
            <c:spPr>
              <a:solidFill>
                <a:srgbClr val="CC66FF"/>
              </a:solidFill>
              <a:ln>
                <a:solidFill>
                  <a:schemeClr val="tx1">
                    <a:shade val="95000"/>
                    <a:satMod val="105000"/>
                    <a:alpha val="9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48-D912-47F4-8D7F-BF7924CD2B7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name>20-year moving average</c:name>
            <c:spPr>
              <a:ln w="25400">
                <a:prstDash val="dash"/>
              </a:ln>
            </c:spPr>
            <c:trendlineType val="movingAvg"/>
            <c:period val="20"/>
            <c:dispRSqr val="0"/>
            <c:dispEq val="0"/>
          </c:trendline>
          <c:cat>
            <c:numRef>
              <c:f>History_Chart!$B$13:$B$85</c:f>
              <c:numCache>
                <c:formatCode>General</c:formatCod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numCache>
            </c:numRef>
          </c:cat>
          <c:val>
            <c:numRef>
              <c:f>History_Chart!$D$13:$D$86</c:f>
              <c:numCache>
                <c:formatCode>#,##0</c:formatCode>
                <c:ptCount val="74"/>
                <c:pt idx="0">
                  <c:v>2063984</c:v>
                </c:pt>
                <c:pt idx="1">
                  <c:v>221669</c:v>
                </c:pt>
                <c:pt idx="2">
                  <c:v>74690</c:v>
                </c:pt>
                <c:pt idx="3">
                  <c:v>472549</c:v>
                </c:pt>
                <c:pt idx="4">
                  <c:v>1391691</c:v>
                </c:pt>
                <c:pt idx="5">
                  <c:v>23582</c:v>
                </c:pt>
                <c:pt idx="6">
                  <c:v>476593</c:v>
                </c:pt>
                <c:pt idx="7">
                  <c:v>5049661</c:v>
                </c:pt>
                <c:pt idx="8">
                  <c:v>317215</c:v>
                </c:pt>
                <c:pt idx="9">
                  <c:v>596574</c:v>
                </c:pt>
                <c:pt idx="10">
                  <c:v>87180</c:v>
                </c:pt>
                <c:pt idx="11">
                  <c:v>5100</c:v>
                </c:pt>
                <c:pt idx="12">
                  <c:v>38975</c:v>
                </c:pt>
                <c:pt idx="13">
                  <c:v>16290</c:v>
                </c:pt>
                <c:pt idx="14">
                  <c:v>3430</c:v>
                </c:pt>
                <c:pt idx="15">
                  <c:v>7093</c:v>
                </c:pt>
                <c:pt idx="16">
                  <c:v>672765</c:v>
                </c:pt>
                <c:pt idx="17">
                  <c:v>109005</c:v>
                </c:pt>
                <c:pt idx="18">
                  <c:v>1013301</c:v>
                </c:pt>
                <c:pt idx="19">
                  <c:v>4231820</c:v>
                </c:pt>
                <c:pt idx="20">
                  <c:v>113486</c:v>
                </c:pt>
                <c:pt idx="21">
                  <c:v>1069108</c:v>
                </c:pt>
                <c:pt idx="22">
                  <c:v>966247</c:v>
                </c:pt>
                <c:pt idx="23">
                  <c:v>59816</c:v>
                </c:pt>
                <c:pt idx="24">
                  <c:v>662960</c:v>
                </c:pt>
                <c:pt idx="25">
                  <c:v>127845</c:v>
                </c:pt>
                <c:pt idx="26">
                  <c:v>69119</c:v>
                </c:pt>
                <c:pt idx="27">
                  <c:v>2295808</c:v>
                </c:pt>
                <c:pt idx="28">
                  <c:v>7757</c:v>
                </c:pt>
                <c:pt idx="29">
                  <c:v>389925</c:v>
                </c:pt>
                <c:pt idx="30">
                  <c:v>129892</c:v>
                </c:pt>
                <c:pt idx="31">
                  <c:v>536217</c:v>
                </c:pt>
                <c:pt idx="32">
                  <c:v>70798</c:v>
                </c:pt>
                <c:pt idx="33">
                  <c:v>98164</c:v>
                </c:pt>
                <c:pt idx="34">
                  <c:v>115871</c:v>
                </c:pt>
                <c:pt idx="35">
                  <c:v>406429</c:v>
                </c:pt>
                <c:pt idx="36">
                  <c:v>481808</c:v>
                </c:pt>
                <c:pt idx="37">
                  <c:v>222066</c:v>
                </c:pt>
                <c:pt idx="38">
                  <c:v>2153298</c:v>
                </c:pt>
                <c:pt idx="39">
                  <c:v>68453</c:v>
                </c:pt>
                <c:pt idx="40">
                  <c:v>3189079</c:v>
                </c:pt>
                <c:pt idx="41">
                  <c:v>1637950</c:v>
                </c:pt>
                <c:pt idx="42">
                  <c:v>150006</c:v>
                </c:pt>
                <c:pt idx="43">
                  <c:v>712868</c:v>
                </c:pt>
                <c:pt idx="44">
                  <c:v>265709</c:v>
                </c:pt>
                <c:pt idx="45">
                  <c:v>43932</c:v>
                </c:pt>
                <c:pt idx="46">
                  <c:v>599100</c:v>
                </c:pt>
                <c:pt idx="47">
                  <c:v>2026806</c:v>
                </c:pt>
                <c:pt idx="48">
                  <c:v>173405</c:v>
                </c:pt>
                <c:pt idx="49">
                  <c:v>1005409</c:v>
                </c:pt>
                <c:pt idx="50">
                  <c:v>756282</c:v>
                </c:pt>
                <c:pt idx="51">
                  <c:v>216032</c:v>
                </c:pt>
                <c:pt idx="52">
                  <c:v>2183265</c:v>
                </c:pt>
                <c:pt idx="53">
                  <c:v>602718</c:v>
                </c:pt>
                <c:pt idx="54">
                  <c:v>6590140</c:v>
                </c:pt>
                <c:pt idx="55">
                  <c:v>4649597</c:v>
                </c:pt>
                <c:pt idx="56">
                  <c:v>266267.8</c:v>
                </c:pt>
                <c:pt idx="57">
                  <c:v>649411</c:v>
                </c:pt>
                <c:pt idx="58">
                  <c:v>103649</c:v>
                </c:pt>
                <c:pt idx="59">
                  <c:v>2934608</c:v>
                </c:pt>
                <c:pt idx="60">
                  <c:v>1125419</c:v>
                </c:pt>
                <c:pt idx="61">
                  <c:v>293018</c:v>
                </c:pt>
                <c:pt idx="62">
                  <c:v>286888</c:v>
                </c:pt>
                <c:pt idx="63">
                  <c:v>1316288.5</c:v>
                </c:pt>
                <c:pt idx="64">
                  <c:v>233849.3</c:v>
                </c:pt>
                <c:pt idx="65" formatCode="_(* #,##0_);_(* \(#,##0\);_(* &quot;-&quot;??_);_(@_)">
                  <c:v>5111452.5</c:v>
                </c:pt>
                <c:pt idx="66" formatCode="_(* #,##0_);_(* \(#,##0\);_(* &quot;-&quot;??_);_(@_)">
                  <c:v>500949.3</c:v>
                </c:pt>
                <c:pt idx="67" formatCode="_(* #,##0_);_(* \(#,##0\);_(* &quot;-&quot;??_);_(@_)">
                  <c:v>652904</c:v>
                </c:pt>
                <c:pt idx="68" formatCode="_(* #,##0_);_(* \(#,##0\);_(* &quot;-&quot;??_);_(@_)">
                  <c:v>411177</c:v>
                </c:pt>
                <c:pt idx="69" formatCode="_(* #,##0_);_(* \(#,##0\);_(* &quot;-&quot;??_);_(@_)">
                  <c:v>2589893</c:v>
                </c:pt>
                <c:pt idx="70" formatCode="_(* #,##0_);_(* \(#,##0\);_(* &quot;-&quot;??_);_(@_)">
                  <c:v>181252</c:v>
                </c:pt>
                <c:pt idx="71" formatCode="_(* #,##0_);_(* \(#,##0\);_(* &quot;-&quot;??_);_(@_)">
                  <c:v>254415</c:v>
                </c:pt>
                <c:pt idx="72" formatCode="_(* #,##0_);_(* \(#,##0\);_(* &quot;-&quot;??_);_(@_)">
                  <c:v>3113219</c:v>
                </c:pt>
                <c:pt idx="73" formatCode="_(* #,##0_);_(* \(#,##0\);_(* &quot;-&quot;??_);_(@_)">
                  <c:v>295122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D912-47F4-8D7F-BF7924CD2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6344495"/>
        <c:axId val="1"/>
      </c:barChart>
      <c:lineChart>
        <c:grouping val="standard"/>
        <c:varyColors val="0"/>
        <c:ser>
          <c:idx val="1"/>
          <c:order val="1"/>
          <c:tx>
            <c:strRef>
              <c:f>History_Chart!$C$1</c:f>
              <c:strCache>
                <c:ptCount val="1"/>
                <c:pt idx="0">
                  <c:v>Fires</c:v>
                </c:pt>
              </c:strCache>
            </c:strRef>
          </c:tx>
          <c:spPr>
            <a:ln w="22225">
              <a:solidFill>
                <a:schemeClr val="accent5">
                  <a:lumMod val="50000"/>
                </a:schemeClr>
              </a:solidFill>
            </a:ln>
          </c:spPr>
          <c:marker>
            <c:symbol val="star"/>
            <c:size val="4"/>
            <c:spPr>
              <a:ln>
                <a:solidFill>
                  <a:srgbClr val="002060"/>
                </a:solidFill>
              </a:ln>
            </c:spPr>
          </c:marker>
          <c:cat>
            <c:numRef>
              <c:f>History_Chart!$B$13:$B$86</c:f>
              <c:numCache>
                <c:formatCode>General</c:formatCode>
                <c:ptCount val="7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</c:numCache>
            </c:numRef>
          </c:cat>
          <c:val>
            <c:numRef>
              <c:f>History_Chart!$C$13:$C$86</c:f>
              <c:numCache>
                <c:formatCode>General</c:formatCode>
                <c:ptCount val="74"/>
                <c:pt idx="0">
                  <c:v>224</c:v>
                </c:pt>
                <c:pt idx="1">
                  <c:v>271</c:v>
                </c:pt>
                <c:pt idx="2">
                  <c:v>136</c:v>
                </c:pt>
                <c:pt idx="3">
                  <c:v>285</c:v>
                </c:pt>
                <c:pt idx="4">
                  <c:v>262</c:v>
                </c:pt>
                <c:pt idx="5">
                  <c:v>190</c:v>
                </c:pt>
                <c:pt idx="6">
                  <c:v>226</c:v>
                </c:pt>
                <c:pt idx="7">
                  <c:v>391</c:v>
                </c:pt>
                <c:pt idx="8">
                  <c:v>278</c:v>
                </c:pt>
                <c:pt idx="9">
                  <c:v>320</c:v>
                </c:pt>
                <c:pt idx="10">
                  <c:v>238</c:v>
                </c:pt>
                <c:pt idx="11">
                  <c:v>117</c:v>
                </c:pt>
                <c:pt idx="12">
                  <c:v>102</c:v>
                </c:pt>
                <c:pt idx="13">
                  <c:v>194</c:v>
                </c:pt>
                <c:pt idx="14">
                  <c:v>164</c:v>
                </c:pt>
                <c:pt idx="15">
                  <c:v>148</c:v>
                </c:pt>
                <c:pt idx="16">
                  <c:v>256</c:v>
                </c:pt>
                <c:pt idx="17">
                  <c:v>207</c:v>
                </c:pt>
                <c:pt idx="18">
                  <c:v>442</c:v>
                </c:pt>
                <c:pt idx="19">
                  <c:v>685</c:v>
                </c:pt>
                <c:pt idx="20">
                  <c:v>659</c:v>
                </c:pt>
                <c:pt idx="21">
                  <c:v>586</c:v>
                </c:pt>
                <c:pt idx="22">
                  <c:v>780</c:v>
                </c:pt>
                <c:pt idx="23">
                  <c:v>442</c:v>
                </c:pt>
                <c:pt idx="24">
                  <c:v>869</c:v>
                </c:pt>
                <c:pt idx="25">
                  <c:v>411</c:v>
                </c:pt>
                <c:pt idx="26">
                  <c:v>622</c:v>
                </c:pt>
                <c:pt idx="27">
                  <c:v>681</c:v>
                </c:pt>
                <c:pt idx="28">
                  <c:v>356</c:v>
                </c:pt>
                <c:pt idx="29">
                  <c:v>337</c:v>
                </c:pt>
                <c:pt idx="30">
                  <c:v>180</c:v>
                </c:pt>
                <c:pt idx="31">
                  <c:v>322</c:v>
                </c:pt>
                <c:pt idx="32">
                  <c:v>283</c:v>
                </c:pt>
                <c:pt idx="33">
                  <c:v>451</c:v>
                </c:pt>
                <c:pt idx="34">
                  <c:v>455</c:v>
                </c:pt>
                <c:pt idx="35">
                  <c:v>643</c:v>
                </c:pt>
                <c:pt idx="36">
                  <c:v>924</c:v>
                </c:pt>
                <c:pt idx="37">
                  <c:v>707</c:v>
                </c:pt>
                <c:pt idx="38">
                  <c:v>597</c:v>
                </c:pt>
                <c:pt idx="39">
                  <c:v>672</c:v>
                </c:pt>
                <c:pt idx="40">
                  <c:v>750</c:v>
                </c:pt>
                <c:pt idx="41">
                  <c:v>748</c:v>
                </c:pt>
                <c:pt idx="42">
                  <c:v>449</c:v>
                </c:pt>
                <c:pt idx="43">
                  <c:v>759</c:v>
                </c:pt>
                <c:pt idx="44">
                  <c:v>597</c:v>
                </c:pt>
                <c:pt idx="45">
                  <c:v>451</c:v>
                </c:pt>
                <c:pt idx="46">
                  <c:v>673</c:v>
                </c:pt>
                <c:pt idx="47">
                  <c:v>686</c:v>
                </c:pt>
                <c:pt idx="48">
                  <c:v>380</c:v>
                </c:pt>
                <c:pt idx="49">
                  <c:v>473</c:v>
                </c:pt>
                <c:pt idx="50">
                  <c:v>305</c:v>
                </c:pt>
                <c:pt idx="51">
                  <c:v>341</c:v>
                </c:pt>
                <c:pt idx="52">
                  <c:v>510</c:v>
                </c:pt>
                <c:pt idx="53">
                  <c:v>433</c:v>
                </c:pt>
                <c:pt idx="54">
                  <c:v>701</c:v>
                </c:pt>
                <c:pt idx="55">
                  <c:v>624</c:v>
                </c:pt>
                <c:pt idx="56">
                  <c:v>307</c:v>
                </c:pt>
                <c:pt idx="57">
                  <c:v>509</c:v>
                </c:pt>
                <c:pt idx="58">
                  <c:v>367</c:v>
                </c:pt>
                <c:pt idx="59">
                  <c:v>516</c:v>
                </c:pt>
                <c:pt idx="60">
                  <c:v>688</c:v>
                </c:pt>
                <c:pt idx="61">
                  <c:v>515</c:v>
                </c:pt>
                <c:pt idx="62">
                  <c:v>416</c:v>
                </c:pt>
                <c:pt idx="63">
                  <c:v>613</c:v>
                </c:pt>
                <c:pt idx="64">
                  <c:v>389</c:v>
                </c:pt>
                <c:pt idx="65">
                  <c:v>768</c:v>
                </c:pt>
                <c:pt idx="66">
                  <c:v>572</c:v>
                </c:pt>
                <c:pt idx="67">
                  <c:v>353</c:v>
                </c:pt>
                <c:pt idx="68">
                  <c:v>362</c:v>
                </c:pt>
                <c:pt idx="69">
                  <c:v>719</c:v>
                </c:pt>
                <c:pt idx="70">
                  <c:v>343</c:v>
                </c:pt>
                <c:pt idx="71">
                  <c:v>389</c:v>
                </c:pt>
                <c:pt idx="72">
                  <c:v>562</c:v>
                </c:pt>
                <c:pt idx="73">
                  <c:v>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D912-47F4-8D7F-BF7924CD2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8063444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Acres Burned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0634449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Fires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1</xdr:row>
      <xdr:rowOff>118110</xdr:rowOff>
    </xdr:from>
    <xdr:to>
      <xdr:col>27</xdr:col>
      <xdr:colOff>3810</xdr:colOff>
      <xdr:row>49</xdr:row>
      <xdr:rowOff>30480</xdr:rowOff>
    </xdr:to>
    <xdr:graphicFrame macro="">
      <xdr:nvGraphicFramePr>
        <xdr:cNvPr id="4108" name="Chart 3" descr="Chart of annual acres burned and number of Alaskan wildfires from 1950 to the present">
          <a:extLst>
            <a:ext uri="{FF2B5EF4-FFF2-40B4-BE49-F238E27FC236}">
              <a16:creationId xmlns:a16="http://schemas.microsoft.com/office/drawing/2014/main" id="{DE678DF4-DC12-4464-8B47-656ECBA204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1"/>
  <sheetViews>
    <sheetView tabSelected="1" topLeftCell="B4" zoomScale="77" zoomScaleNormal="77" workbookViewId="0">
      <selection activeCell="T54" sqref="T54"/>
    </sheetView>
  </sheetViews>
  <sheetFormatPr defaultRowHeight="12.3"/>
  <cols>
    <col min="1" max="1" width="9.109375" style="4" customWidth="1"/>
    <col min="2" max="2" width="9.109375" style="10" customWidth="1"/>
    <col min="3" max="3" width="17.88671875" style="5" customWidth="1"/>
    <col min="4" max="4" width="14.6640625" style="5" customWidth="1"/>
    <col min="5" max="5" width="18.44140625" style="5" customWidth="1"/>
    <col min="6" max="6" width="17" customWidth="1"/>
    <col min="11" max="11" width="10.38671875" bestFit="1" customWidth="1"/>
    <col min="12" max="12" width="11.94140625" customWidth="1"/>
  </cols>
  <sheetData>
    <row r="1" spans="1:13" ht="15">
      <c r="A1" s="2"/>
      <c r="B1" s="7" t="s">
        <v>0</v>
      </c>
      <c r="C1" s="8" t="s">
        <v>1</v>
      </c>
      <c r="D1" s="9" t="s">
        <v>2</v>
      </c>
    </row>
    <row r="2" spans="1:13">
      <c r="A2" s="2"/>
      <c r="B2" s="10">
        <v>1939</v>
      </c>
      <c r="C2" s="11">
        <v>200</v>
      </c>
      <c r="D2" s="12">
        <v>5000000</v>
      </c>
      <c r="E2" s="6"/>
      <c r="K2" s="25"/>
    </row>
    <row r="3" spans="1:13">
      <c r="A3" s="3"/>
      <c r="B3" s="10">
        <v>1940</v>
      </c>
      <c r="C3" s="11">
        <v>130</v>
      </c>
      <c r="D3" s="12">
        <v>4500000</v>
      </c>
      <c r="E3" s="6"/>
      <c r="K3" s="25"/>
      <c r="M3" s="25"/>
    </row>
    <row r="4" spans="1:13">
      <c r="A4" s="3"/>
      <c r="B4" s="10">
        <v>1941</v>
      </c>
      <c r="C4" s="11">
        <v>138</v>
      </c>
      <c r="D4" s="12">
        <v>3654774</v>
      </c>
      <c r="E4" s="6"/>
      <c r="K4" s="25"/>
      <c r="M4" s="25"/>
    </row>
    <row r="5" spans="1:13">
      <c r="A5" s="3"/>
      <c r="B5" s="10">
        <v>1942</v>
      </c>
      <c r="C5" s="11">
        <v>89</v>
      </c>
      <c r="D5" s="12">
        <v>452510</v>
      </c>
      <c r="E5" s="6"/>
      <c r="K5" s="25"/>
      <c r="M5" s="25"/>
    </row>
    <row r="6" spans="1:13">
      <c r="A6" s="3"/>
      <c r="B6" s="10">
        <v>1943</v>
      </c>
      <c r="C6" s="11">
        <v>233</v>
      </c>
      <c r="D6" s="12">
        <v>666773</v>
      </c>
      <c r="E6" s="6"/>
      <c r="K6" s="25"/>
      <c r="M6" s="25"/>
    </row>
    <row r="7" spans="1:13">
      <c r="A7" s="3"/>
      <c r="B7" s="10">
        <v>1944</v>
      </c>
      <c r="C7" s="11">
        <v>69</v>
      </c>
      <c r="D7" s="12">
        <v>110604</v>
      </c>
      <c r="E7" s="6"/>
      <c r="K7" s="25"/>
      <c r="M7" s="25"/>
    </row>
    <row r="8" spans="1:13">
      <c r="A8" s="2"/>
      <c r="B8" s="10">
        <v>1945</v>
      </c>
      <c r="C8" s="11">
        <v>73</v>
      </c>
      <c r="D8" s="12">
        <v>117313</v>
      </c>
      <c r="E8" s="6"/>
      <c r="K8" s="25"/>
      <c r="M8" s="25"/>
    </row>
    <row r="9" spans="1:13">
      <c r="A9" s="2"/>
      <c r="B9" s="10">
        <v>1946</v>
      </c>
      <c r="C9" s="11">
        <v>130</v>
      </c>
      <c r="D9" s="12">
        <v>1438963</v>
      </c>
      <c r="E9" s="6"/>
      <c r="K9" s="25"/>
      <c r="M9" s="25"/>
    </row>
    <row r="10" spans="1:13">
      <c r="A10" s="2"/>
      <c r="B10" s="10">
        <v>1947</v>
      </c>
      <c r="C10" s="11">
        <v>159</v>
      </c>
      <c r="D10" s="12">
        <v>1431665</v>
      </c>
      <c r="E10" s="6"/>
      <c r="K10" s="25"/>
      <c r="L10" s="26"/>
      <c r="M10" s="25"/>
    </row>
    <row r="11" spans="1:13">
      <c r="A11" s="2"/>
      <c r="B11" s="10">
        <v>1948</v>
      </c>
      <c r="C11" s="11">
        <v>134</v>
      </c>
      <c r="D11" s="12">
        <v>35190</v>
      </c>
      <c r="E11" s="6"/>
      <c r="F11" s="1"/>
      <c r="K11" s="25"/>
      <c r="M11" s="25"/>
    </row>
    <row r="12" spans="1:13">
      <c r="A12" s="2"/>
      <c r="B12" s="10">
        <v>1949</v>
      </c>
      <c r="C12" s="11">
        <v>30</v>
      </c>
      <c r="D12" s="12">
        <v>18147.5</v>
      </c>
      <c r="E12" s="6"/>
      <c r="F12" s="1"/>
      <c r="K12" s="25"/>
      <c r="M12" s="25"/>
    </row>
    <row r="13" spans="1:13">
      <c r="A13" s="2"/>
      <c r="B13" s="10">
        <v>1950</v>
      </c>
      <c r="C13" s="11">
        <v>224</v>
      </c>
      <c r="D13" s="12">
        <v>2063984</v>
      </c>
      <c r="E13" s="6"/>
      <c r="F13" s="1"/>
      <c r="K13" s="25"/>
      <c r="M13" s="25"/>
    </row>
    <row r="14" spans="1:13">
      <c r="A14" s="2"/>
      <c r="B14" s="10">
        <v>1951</v>
      </c>
      <c r="C14" s="11">
        <v>271</v>
      </c>
      <c r="D14" s="12">
        <v>221669</v>
      </c>
      <c r="E14" s="6"/>
      <c r="F14" s="1"/>
      <c r="K14" s="25"/>
      <c r="M14" s="25"/>
    </row>
    <row r="15" spans="1:13">
      <c r="A15" s="2"/>
      <c r="B15" s="10">
        <v>1952</v>
      </c>
      <c r="C15" s="11">
        <v>136</v>
      </c>
      <c r="D15" s="12">
        <v>74690</v>
      </c>
      <c r="E15" s="6"/>
      <c r="F15" s="1"/>
      <c r="K15" s="25"/>
      <c r="M15" s="25"/>
    </row>
    <row r="16" spans="1:13">
      <c r="A16" s="2"/>
      <c r="B16" s="10">
        <v>1953</v>
      </c>
      <c r="C16" s="11">
        <v>285</v>
      </c>
      <c r="D16" s="12">
        <v>472549</v>
      </c>
      <c r="E16" s="6"/>
      <c r="F16" s="1"/>
      <c r="K16" s="25"/>
      <c r="M16" s="25"/>
    </row>
    <row r="17" spans="1:13">
      <c r="A17" s="2"/>
      <c r="B17" s="10">
        <v>1954</v>
      </c>
      <c r="C17" s="11">
        <v>262</v>
      </c>
      <c r="D17" s="12">
        <v>1391691</v>
      </c>
      <c r="E17" s="6"/>
      <c r="F17" s="1"/>
      <c r="K17" s="25"/>
      <c r="M17" s="25"/>
    </row>
    <row r="18" spans="1:13">
      <c r="A18" s="2"/>
      <c r="B18" s="10">
        <v>1955</v>
      </c>
      <c r="C18" s="11">
        <v>190</v>
      </c>
      <c r="D18" s="12">
        <v>23582</v>
      </c>
      <c r="E18" s="6"/>
      <c r="F18" s="1"/>
      <c r="K18" s="25"/>
      <c r="M18" s="25"/>
    </row>
    <row r="19" spans="1:13">
      <c r="A19" s="2"/>
      <c r="B19" s="10">
        <v>1956</v>
      </c>
      <c r="C19" s="11">
        <v>226</v>
      </c>
      <c r="D19" s="12">
        <v>476593</v>
      </c>
      <c r="E19" s="6"/>
      <c r="F19" s="1"/>
      <c r="K19" s="25"/>
      <c r="M19" s="25"/>
    </row>
    <row r="20" spans="1:13">
      <c r="A20" s="2"/>
      <c r="B20" s="10">
        <v>1957</v>
      </c>
      <c r="C20" s="11">
        <v>391</v>
      </c>
      <c r="D20" s="12">
        <v>5049661</v>
      </c>
      <c r="E20" s="6"/>
      <c r="F20" s="1"/>
      <c r="K20" s="25"/>
      <c r="M20" s="25"/>
    </row>
    <row r="21" spans="1:13">
      <c r="A21" s="2"/>
      <c r="B21" s="10">
        <v>1958</v>
      </c>
      <c r="C21" s="11">
        <v>278</v>
      </c>
      <c r="D21" s="12">
        <v>317215</v>
      </c>
      <c r="E21" s="6"/>
      <c r="F21" s="1"/>
      <c r="K21" s="25"/>
      <c r="M21" s="25"/>
    </row>
    <row r="22" spans="1:13">
      <c r="A22" s="2"/>
      <c r="B22" s="10">
        <v>1959</v>
      </c>
      <c r="C22" s="11">
        <v>320</v>
      </c>
      <c r="D22" s="12">
        <v>596574</v>
      </c>
      <c r="E22" s="6"/>
      <c r="F22" s="1"/>
      <c r="K22" s="25"/>
      <c r="M22" s="25"/>
    </row>
    <row r="23" spans="1:13">
      <c r="A23" s="2"/>
      <c r="B23" s="10">
        <v>1960</v>
      </c>
      <c r="C23" s="11">
        <v>238</v>
      </c>
      <c r="D23" s="12">
        <v>87180</v>
      </c>
      <c r="E23" s="6"/>
      <c r="F23" s="1"/>
      <c r="K23" s="25"/>
      <c r="M23" s="25"/>
    </row>
    <row r="24" spans="1:13">
      <c r="A24" s="2"/>
      <c r="B24" s="10">
        <v>1961</v>
      </c>
      <c r="C24" s="11">
        <v>117</v>
      </c>
      <c r="D24" s="12">
        <v>5100</v>
      </c>
      <c r="E24" s="6"/>
      <c r="F24" s="1"/>
      <c r="K24" s="25"/>
      <c r="M24" s="25"/>
    </row>
    <row r="25" spans="1:13">
      <c r="A25" s="2"/>
      <c r="B25" s="10">
        <v>1962</v>
      </c>
      <c r="C25" s="11">
        <v>102</v>
      </c>
      <c r="D25" s="12">
        <v>38975</v>
      </c>
      <c r="E25" s="6"/>
      <c r="F25" s="1"/>
      <c r="K25" s="25"/>
      <c r="M25" s="25"/>
    </row>
    <row r="26" spans="1:13">
      <c r="A26" s="2"/>
      <c r="B26" s="10">
        <v>1963</v>
      </c>
      <c r="C26" s="11">
        <v>194</v>
      </c>
      <c r="D26" s="12">
        <v>16290</v>
      </c>
      <c r="E26" s="6"/>
      <c r="F26" s="1"/>
      <c r="K26" s="25"/>
      <c r="M26" s="25"/>
    </row>
    <row r="27" spans="1:13">
      <c r="A27" s="2"/>
      <c r="B27" s="10">
        <v>1964</v>
      </c>
      <c r="C27" s="11">
        <v>164</v>
      </c>
      <c r="D27" s="12">
        <v>3430</v>
      </c>
      <c r="E27" s="6"/>
      <c r="F27" s="1"/>
      <c r="K27" s="25"/>
      <c r="M27" s="25"/>
    </row>
    <row r="28" spans="1:13">
      <c r="A28" s="2"/>
      <c r="B28" s="10">
        <v>1965</v>
      </c>
      <c r="C28" s="11">
        <v>148</v>
      </c>
      <c r="D28" s="12">
        <v>7093</v>
      </c>
      <c r="E28" s="6"/>
      <c r="F28" s="1"/>
      <c r="K28" s="25"/>
      <c r="M28" s="25"/>
    </row>
    <row r="29" spans="1:13">
      <c r="A29" s="2"/>
      <c r="B29" s="10">
        <v>1966</v>
      </c>
      <c r="C29" s="11">
        <v>256</v>
      </c>
      <c r="D29" s="12">
        <v>672765</v>
      </c>
      <c r="E29" s="6"/>
      <c r="F29" s="1"/>
      <c r="K29" s="25"/>
      <c r="M29" s="25"/>
    </row>
    <row r="30" spans="1:13">
      <c r="A30" s="2"/>
      <c r="B30" s="10">
        <v>1967</v>
      </c>
      <c r="C30" s="11">
        <v>207</v>
      </c>
      <c r="D30" s="12">
        <v>109005</v>
      </c>
      <c r="E30" s="6"/>
      <c r="F30" s="1"/>
      <c r="K30" s="25"/>
      <c r="M30" s="25"/>
    </row>
    <row r="31" spans="1:13">
      <c r="A31" s="2"/>
      <c r="B31" s="10">
        <v>1968</v>
      </c>
      <c r="C31" s="11">
        <v>442</v>
      </c>
      <c r="D31" s="12">
        <v>1013301</v>
      </c>
      <c r="E31" s="6"/>
      <c r="F31" s="1"/>
      <c r="M31" s="25"/>
    </row>
    <row r="32" spans="1:13">
      <c r="A32" s="2"/>
      <c r="B32" s="10">
        <v>1969</v>
      </c>
      <c r="C32" s="11">
        <v>685</v>
      </c>
      <c r="D32" s="12">
        <v>4231820</v>
      </c>
      <c r="E32" s="6"/>
      <c r="F32" s="1"/>
    </row>
    <row r="33" spans="1:6">
      <c r="A33" s="2"/>
      <c r="B33" s="10">
        <v>1970</v>
      </c>
      <c r="C33" s="11">
        <v>659</v>
      </c>
      <c r="D33" s="12">
        <v>113486</v>
      </c>
      <c r="E33" s="6"/>
      <c r="F33" s="1"/>
    </row>
    <row r="34" spans="1:6">
      <c r="A34" s="2"/>
      <c r="B34" s="10">
        <v>1971</v>
      </c>
      <c r="C34" s="11">
        <v>586</v>
      </c>
      <c r="D34" s="12">
        <v>1069108</v>
      </c>
      <c r="E34" s="6"/>
      <c r="F34" s="1"/>
    </row>
    <row r="35" spans="1:6">
      <c r="A35" s="2"/>
      <c r="B35" s="10">
        <v>1972</v>
      </c>
      <c r="C35" s="11">
        <v>780</v>
      </c>
      <c r="D35" s="12">
        <v>966247</v>
      </c>
      <c r="E35" s="6"/>
      <c r="F35" s="1"/>
    </row>
    <row r="36" spans="1:6">
      <c r="A36" s="2"/>
      <c r="B36" s="10">
        <v>1973</v>
      </c>
      <c r="C36" s="11">
        <v>442</v>
      </c>
      <c r="D36" s="12">
        <v>59816</v>
      </c>
      <c r="E36" s="6"/>
      <c r="F36" s="1"/>
    </row>
    <row r="37" spans="1:6">
      <c r="A37" s="2"/>
      <c r="B37" s="10">
        <v>1974</v>
      </c>
      <c r="C37" s="11">
        <v>869</v>
      </c>
      <c r="D37" s="12">
        <v>662960</v>
      </c>
      <c r="E37" s="6"/>
      <c r="F37" s="1"/>
    </row>
    <row r="38" spans="1:6">
      <c r="A38" s="2"/>
      <c r="B38" s="10">
        <v>1975</v>
      </c>
      <c r="C38" s="11">
        <v>411</v>
      </c>
      <c r="D38" s="12">
        <v>127845</v>
      </c>
      <c r="E38" s="6"/>
      <c r="F38" s="1"/>
    </row>
    <row r="39" spans="1:6">
      <c r="A39" s="2"/>
      <c r="B39" s="10">
        <v>1976</v>
      </c>
      <c r="C39" s="11">
        <v>622</v>
      </c>
      <c r="D39" s="12">
        <v>69119</v>
      </c>
      <c r="E39" s="6"/>
      <c r="F39" s="1"/>
    </row>
    <row r="40" spans="1:6">
      <c r="A40" s="2"/>
      <c r="B40" s="10">
        <v>1977</v>
      </c>
      <c r="C40" s="11">
        <v>681</v>
      </c>
      <c r="D40" s="12">
        <v>2295808</v>
      </c>
      <c r="E40" s="6"/>
      <c r="F40" s="1"/>
    </row>
    <row r="41" spans="1:6">
      <c r="A41" s="2"/>
      <c r="B41" s="10">
        <v>1978</v>
      </c>
      <c r="C41" s="11">
        <v>356</v>
      </c>
      <c r="D41" s="12">
        <v>7757</v>
      </c>
      <c r="E41" s="6"/>
      <c r="F41" s="1"/>
    </row>
    <row r="42" spans="1:6">
      <c r="A42" s="2"/>
      <c r="B42" s="10">
        <v>1979</v>
      </c>
      <c r="C42" s="11">
        <v>337</v>
      </c>
      <c r="D42" s="12">
        <v>389925</v>
      </c>
      <c r="E42" s="6"/>
      <c r="F42" s="1"/>
    </row>
    <row r="43" spans="1:6">
      <c r="A43" s="2"/>
      <c r="B43" s="10">
        <v>1980</v>
      </c>
      <c r="C43" s="11">
        <v>180</v>
      </c>
      <c r="D43" s="12">
        <v>129892</v>
      </c>
      <c r="E43" s="6"/>
      <c r="F43" s="1"/>
    </row>
    <row r="44" spans="1:6">
      <c r="A44" s="2"/>
      <c r="B44" s="10">
        <v>1981</v>
      </c>
      <c r="C44" s="11">
        <v>322</v>
      </c>
      <c r="D44" s="12">
        <v>536217</v>
      </c>
      <c r="E44" s="6"/>
      <c r="F44" s="1"/>
    </row>
    <row r="45" spans="1:6">
      <c r="A45" s="2"/>
      <c r="B45" s="10">
        <v>1982</v>
      </c>
      <c r="C45" s="11">
        <v>283</v>
      </c>
      <c r="D45" s="12">
        <v>70798</v>
      </c>
      <c r="E45" s="6"/>
      <c r="F45" s="1"/>
    </row>
    <row r="46" spans="1:6">
      <c r="A46" s="2"/>
      <c r="B46" s="10">
        <v>1983</v>
      </c>
      <c r="C46" s="11">
        <v>451</v>
      </c>
      <c r="D46" s="12">
        <v>98164</v>
      </c>
      <c r="E46" s="6"/>
      <c r="F46" s="1"/>
    </row>
    <row r="47" spans="1:6">
      <c r="A47" s="2"/>
      <c r="B47" s="10">
        <v>1984</v>
      </c>
      <c r="C47" s="11">
        <v>455</v>
      </c>
      <c r="D47" s="12">
        <v>115871</v>
      </c>
      <c r="E47" s="6"/>
      <c r="F47" s="1"/>
    </row>
    <row r="48" spans="1:6">
      <c r="A48" s="2"/>
      <c r="B48" s="10">
        <v>1985</v>
      </c>
      <c r="C48" s="11">
        <f>382+261</f>
        <v>643</v>
      </c>
      <c r="D48" s="12">
        <v>406429</v>
      </c>
      <c r="E48" s="6"/>
      <c r="F48" s="1"/>
    </row>
    <row r="49" spans="1:9">
      <c r="A49" s="2"/>
      <c r="B49" s="10">
        <v>1986</v>
      </c>
      <c r="C49" s="11">
        <f>528+396</f>
        <v>924</v>
      </c>
      <c r="D49" s="12">
        <v>481808</v>
      </c>
      <c r="E49" s="6"/>
      <c r="F49" s="1"/>
    </row>
    <row r="50" spans="1:9">
      <c r="A50" s="2"/>
      <c r="B50" s="10">
        <v>1987</v>
      </c>
      <c r="C50" s="11">
        <f>524+183</f>
        <v>707</v>
      </c>
      <c r="D50" s="12">
        <v>222066</v>
      </c>
      <c r="E50" s="6"/>
      <c r="F50" s="1"/>
    </row>
    <row r="51" spans="1:9">
      <c r="A51" s="2"/>
      <c r="B51" s="10">
        <v>1988</v>
      </c>
      <c r="C51" s="11">
        <f>293+304</f>
        <v>597</v>
      </c>
      <c r="D51" s="12">
        <v>2153298</v>
      </c>
      <c r="E51" s="6"/>
      <c r="F51" s="1"/>
      <c r="H51" s="23"/>
      <c r="I51" s="23"/>
    </row>
    <row r="52" spans="1:9">
      <c r="A52" s="2"/>
      <c r="B52" s="10">
        <v>1989</v>
      </c>
      <c r="C52" s="11">
        <f>382+290</f>
        <v>672</v>
      </c>
      <c r="D52" s="12">
        <v>68453</v>
      </c>
      <c r="E52" s="6"/>
      <c r="F52" s="1"/>
      <c r="H52" s="23"/>
      <c r="I52" s="23"/>
    </row>
    <row r="53" spans="1:9" ht="12.6">
      <c r="A53" s="2"/>
      <c r="B53" s="10">
        <v>1990</v>
      </c>
      <c r="C53" s="11">
        <f>460+290</f>
        <v>750</v>
      </c>
      <c r="D53" s="12">
        <v>3189079</v>
      </c>
      <c r="E53" s="6"/>
      <c r="F53" s="1"/>
      <c r="H53" s="24"/>
      <c r="I53" s="24"/>
    </row>
    <row r="54" spans="1:9">
      <c r="A54" s="2"/>
      <c r="B54" s="10">
        <v>1991</v>
      </c>
      <c r="C54" s="11">
        <f>501+247</f>
        <v>748</v>
      </c>
      <c r="D54" s="12">
        <v>1637950</v>
      </c>
      <c r="E54" s="6"/>
      <c r="F54" s="1"/>
      <c r="H54" s="21"/>
      <c r="I54" s="22"/>
    </row>
    <row r="55" spans="1:9">
      <c r="A55" s="2"/>
      <c r="B55" s="10">
        <v>1992</v>
      </c>
      <c r="C55" s="11">
        <f>332+117</f>
        <v>449</v>
      </c>
      <c r="D55" s="12">
        <v>150006</v>
      </c>
      <c r="E55" s="6"/>
      <c r="F55" s="1"/>
      <c r="H55" s="21"/>
      <c r="I55" s="22"/>
    </row>
    <row r="56" spans="1:9">
      <c r="A56" s="2"/>
      <c r="B56" s="10">
        <v>1993</v>
      </c>
      <c r="C56" s="11">
        <f>535+224</f>
        <v>759</v>
      </c>
      <c r="D56" s="12">
        <v>712868</v>
      </c>
      <c r="E56" s="6"/>
      <c r="F56" s="1"/>
      <c r="H56" s="21"/>
      <c r="I56" s="22"/>
    </row>
    <row r="57" spans="1:9">
      <c r="A57" s="2"/>
      <c r="B57" s="10">
        <v>1994</v>
      </c>
      <c r="C57" s="11">
        <f>446+151</f>
        <v>597</v>
      </c>
      <c r="D57" s="12">
        <v>265709</v>
      </c>
      <c r="E57" s="6"/>
      <c r="F57" s="1"/>
      <c r="H57" s="21"/>
      <c r="I57" s="22"/>
    </row>
    <row r="58" spans="1:9">
      <c r="A58" s="2"/>
      <c r="B58" s="10">
        <v>1995</v>
      </c>
      <c r="C58" s="11">
        <f>327+124</f>
        <v>451</v>
      </c>
      <c r="D58" s="12">
        <v>43932</v>
      </c>
      <c r="E58" s="6"/>
      <c r="F58" s="1"/>
      <c r="H58" s="21"/>
      <c r="I58" s="22"/>
    </row>
    <row r="59" spans="1:9">
      <c r="A59" s="2"/>
      <c r="B59" s="10">
        <v>1996</v>
      </c>
      <c r="C59" s="11">
        <f>565+108</f>
        <v>673</v>
      </c>
      <c r="D59" s="12">
        <v>599100</v>
      </c>
      <c r="E59" s="6"/>
      <c r="F59" s="1"/>
      <c r="H59" s="21"/>
      <c r="I59" s="22"/>
    </row>
    <row r="60" spans="1:9">
      <c r="A60" s="2"/>
      <c r="B60" s="10">
        <v>1997</v>
      </c>
      <c r="C60" s="11">
        <f>562+124</f>
        <v>686</v>
      </c>
      <c r="D60" s="12">
        <v>2026806</v>
      </c>
      <c r="E60" s="6"/>
      <c r="F60" s="1"/>
      <c r="H60" s="21"/>
      <c r="I60" s="22"/>
    </row>
    <row r="61" spans="1:9">
      <c r="A61" s="2"/>
      <c r="B61" s="10">
        <v>1998</v>
      </c>
      <c r="C61" s="11">
        <f>340+40</f>
        <v>380</v>
      </c>
      <c r="D61" s="12">
        <v>173405</v>
      </c>
      <c r="E61" s="6"/>
      <c r="F61" s="1"/>
      <c r="H61" s="21"/>
      <c r="I61" s="22"/>
    </row>
    <row r="62" spans="1:9">
      <c r="A62" s="2"/>
      <c r="B62" s="10">
        <v>1999</v>
      </c>
      <c r="C62" s="11">
        <f>333+140</f>
        <v>473</v>
      </c>
      <c r="D62" s="12">
        <v>1005409</v>
      </c>
      <c r="E62" s="6"/>
      <c r="F62" s="1"/>
      <c r="H62" s="21"/>
      <c r="I62" s="22"/>
    </row>
    <row r="63" spans="1:9">
      <c r="A63" s="2"/>
      <c r="B63" s="10">
        <v>2000</v>
      </c>
      <c r="C63" s="11">
        <f>261+44</f>
        <v>305</v>
      </c>
      <c r="D63" s="12">
        <v>756282</v>
      </c>
      <c r="E63" s="6"/>
      <c r="F63" s="1"/>
      <c r="H63" s="21"/>
      <c r="I63" s="22"/>
    </row>
    <row r="64" spans="1:9">
      <c r="A64" s="2"/>
      <c r="B64" s="10">
        <v>2001</v>
      </c>
      <c r="C64" s="11">
        <f>297+44</f>
        <v>341</v>
      </c>
      <c r="D64" s="12">
        <v>216032</v>
      </c>
      <c r="E64" s="6"/>
      <c r="F64" s="1"/>
      <c r="H64" s="21"/>
      <c r="I64" s="22"/>
    </row>
    <row r="65" spans="1:9">
      <c r="A65" s="2"/>
      <c r="B65" s="10">
        <v>2002</v>
      </c>
      <c r="C65" s="11">
        <f>399+111</f>
        <v>510</v>
      </c>
      <c r="D65" s="12">
        <v>2183265</v>
      </c>
      <c r="E65" s="6"/>
      <c r="F65" s="1"/>
      <c r="H65" s="21"/>
      <c r="I65" s="22"/>
    </row>
    <row r="66" spans="1:9">
      <c r="A66" s="2"/>
      <c r="B66" s="10">
        <v>2003</v>
      </c>
      <c r="C66" s="11">
        <f>357+76</f>
        <v>433</v>
      </c>
      <c r="D66" s="12">
        <v>602718</v>
      </c>
      <c r="E66" s="6"/>
      <c r="F66" s="1"/>
      <c r="H66" s="21"/>
      <c r="I66" s="22"/>
    </row>
    <row r="67" spans="1:9">
      <c r="A67" s="2"/>
      <c r="B67" s="10">
        <v>2004</v>
      </c>
      <c r="C67" s="11">
        <v>701</v>
      </c>
      <c r="D67" s="12">
        <v>6590140</v>
      </c>
      <c r="E67" s="6"/>
      <c r="F67" s="1"/>
      <c r="H67" s="21"/>
      <c r="I67" s="22"/>
    </row>
    <row r="68" spans="1:9">
      <c r="A68" s="2"/>
      <c r="B68" s="10">
        <v>2005</v>
      </c>
      <c r="C68" s="11">
        <v>624</v>
      </c>
      <c r="D68" s="12">
        <v>4649597</v>
      </c>
      <c r="E68" s="6"/>
      <c r="F68" s="1"/>
      <c r="H68" s="21"/>
      <c r="I68" s="22"/>
    </row>
    <row r="69" spans="1:9">
      <c r="A69" s="2"/>
      <c r="B69" s="10">
        <v>2006</v>
      </c>
      <c r="C69" s="11">
        <v>307</v>
      </c>
      <c r="D69" s="12">
        <v>266267.8</v>
      </c>
      <c r="E69" s="6"/>
      <c r="F69" s="1"/>
      <c r="H69" s="21"/>
      <c r="I69" s="22"/>
    </row>
    <row r="70" spans="1:9">
      <c r="A70" s="2"/>
      <c r="B70" s="10">
        <v>2007</v>
      </c>
      <c r="C70" s="11">
        <v>509</v>
      </c>
      <c r="D70" s="12">
        <v>649411</v>
      </c>
      <c r="E70" s="6"/>
      <c r="F70" s="1"/>
      <c r="H70" s="21"/>
      <c r="I70" s="22"/>
    </row>
    <row r="71" spans="1:9">
      <c r="A71" s="2"/>
      <c r="B71" s="10">
        <v>2008</v>
      </c>
      <c r="C71" s="11">
        <v>367</v>
      </c>
      <c r="D71" s="12">
        <v>103649</v>
      </c>
      <c r="E71" s="6"/>
      <c r="F71" s="1"/>
      <c r="H71" s="21"/>
      <c r="I71" s="22"/>
    </row>
    <row r="72" spans="1:9">
      <c r="A72" s="2"/>
      <c r="B72" s="10">
        <v>2009</v>
      </c>
      <c r="C72" s="11">
        <v>516</v>
      </c>
      <c r="D72" s="12">
        <v>2934608</v>
      </c>
      <c r="E72" s="6"/>
      <c r="F72" s="1"/>
      <c r="H72" s="21"/>
      <c r="I72" s="22"/>
    </row>
    <row r="73" spans="1:9">
      <c r="A73" s="2"/>
      <c r="B73" s="10">
        <v>2010</v>
      </c>
      <c r="C73" s="11">
        <v>688</v>
      </c>
      <c r="D73" s="14">
        <v>1125419</v>
      </c>
      <c r="E73" s="6"/>
      <c r="F73" s="1"/>
      <c r="H73" s="21"/>
      <c r="I73" s="22"/>
    </row>
    <row r="74" spans="1:9">
      <c r="A74" s="2"/>
      <c r="B74" s="10">
        <v>2011</v>
      </c>
      <c r="C74" s="13">
        <v>515</v>
      </c>
      <c r="D74" s="14">
        <v>293018</v>
      </c>
      <c r="E74" s="6"/>
      <c r="F74" s="1"/>
      <c r="H74" s="21"/>
      <c r="I74" s="22"/>
    </row>
    <row r="75" spans="1:9">
      <c r="A75" s="2"/>
      <c r="B75" s="10">
        <v>2012</v>
      </c>
      <c r="C75" s="13">
        <v>416</v>
      </c>
      <c r="D75" s="14">
        <v>286888</v>
      </c>
      <c r="E75" s="6"/>
      <c r="F75" s="1"/>
      <c r="H75" s="21"/>
      <c r="I75" s="22"/>
    </row>
    <row r="76" spans="1:9">
      <c r="A76" s="2"/>
      <c r="B76" s="10">
        <v>2013</v>
      </c>
      <c r="C76" s="13">
        <v>613</v>
      </c>
      <c r="D76" s="14">
        <v>1316288.5</v>
      </c>
      <c r="E76" s="6"/>
      <c r="F76" s="1"/>
      <c r="H76" s="21"/>
      <c r="I76" s="22"/>
    </row>
    <row r="77" spans="1:9">
      <c r="A77" s="2"/>
      <c r="B77" s="10">
        <v>2014</v>
      </c>
      <c r="C77" s="13">
        <v>389</v>
      </c>
      <c r="D77" s="14">
        <v>233849.3</v>
      </c>
      <c r="E77" s="6"/>
      <c r="F77" s="1"/>
      <c r="H77" s="21"/>
      <c r="I77" s="22"/>
    </row>
    <row r="78" spans="1:9">
      <c r="A78" s="2"/>
      <c r="B78" s="10">
        <v>2015</v>
      </c>
      <c r="C78" s="13">
        <v>768</v>
      </c>
      <c r="D78" s="27">
        <v>5111452.5</v>
      </c>
      <c r="E78" s="6"/>
      <c r="F78" s="1"/>
      <c r="H78" s="21"/>
      <c r="I78" s="22"/>
    </row>
    <row r="79" spans="1:9">
      <c r="A79" s="2"/>
      <c r="B79" s="10">
        <v>2016</v>
      </c>
      <c r="C79" s="13">
        <v>572</v>
      </c>
      <c r="D79" s="27">
        <v>500949.3</v>
      </c>
      <c r="E79" s="6"/>
      <c r="F79" s="1"/>
      <c r="H79" s="21"/>
      <c r="I79" s="22"/>
    </row>
    <row r="80" spans="1:9">
      <c r="B80" s="10">
        <v>2017</v>
      </c>
      <c r="C80" s="5">
        <v>353</v>
      </c>
      <c r="D80" s="28">
        <v>652904</v>
      </c>
      <c r="E80" s="6"/>
      <c r="F80" s="1"/>
      <c r="H80" s="21"/>
      <c r="I80" s="22"/>
    </row>
    <row r="81" spans="1:10">
      <c r="A81" s="20"/>
      <c r="B81" s="10">
        <v>2018</v>
      </c>
      <c r="C81" s="5">
        <v>362</v>
      </c>
      <c r="D81" s="28">
        <v>411177</v>
      </c>
      <c r="E81" s="6"/>
      <c r="F81" s="1"/>
      <c r="H81" s="21"/>
      <c r="I81" s="22"/>
      <c r="J81" s="23"/>
    </row>
    <row r="82" spans="1:10">
      <c r="B82" s="10">
        <v>2019</v>
      </c>
      <c r="C82" s="5">
        <v>719</v>
      </c>
      <c r="D82" s="28">
        <v>2589893</v>
      </c>
      <c r="F82" s="1"/>
      <c r="H82" s="21"/>
      <c r="I82" s="22"/>
      <c r="J82" s="23"/>
    </row>
    <row r="83" spans="1:10">
      <c r="B83" s="10">
        <v>2020</v>
      </c>
      <c r="C83" s="5">
        <v>343</v>
      </c>
      <c r="D83" s="28">
        <v>181252</v>
      </c>
      <c r="F83" s="1"/>
      <c r="H83" s="22"/>
      <c r="I83" s="22"/>
      <c r="J83" s="23"/>
    </row>
    <row r="84" spans="1:10">
      <c r="B84" s="10">
        <v>2021</v>
      </c>
      <c r="C84" s="5">
        <v>389</v>
      </c>
      <c r="D84" s="28">
        <v>254415</v>
      </c>
      <c r="F84" s="1"/>
    </row>
    <row r="85" spans="1:10">
      <c r="B85" s="10">
        <v>2022</v>
      </c>
      <c r="C85" s="5">
        <v>562</v>
      </c>
      <c r="D85" s="28">
        <v>3113219</v>
      </c>
    </row>
    <row r="86" spans="1:10">
      <c r="B86" s="10">
        <v>2023</v>
      </c>
      <c r="C86" s="5">
        <v>346</v>
      </c>
      <c r="D86" s="28">
        <v>295122</v>
      </c>
    </row>
    <row r="87" spans="1:10" ht="12.6">
      <c r="E87" s="24"/>
    </row>
    <row r="88" spans="1:10">
      <c r="A88" s="29" t="s">
        <v>3</v>
      </c>
      <c r="B88" s="30"/>
      <c r="C88" s="31"/>
      <c r="D88" s="32">
        <f>MEDIAN(D2:D86)</f>
        <v>452510</v>
      </c>
      <c r="E88" s="22"/>
    </row>
    <row r="89" spans="1:10">
      <c r="A89" s="29" t="s">
        <v>4</v>
      </c>
      <c r="B89" s="30"/>
      <c r="C89" s="31"/>
      <c r="D89" s="32">
        <f>AVERAGE(D2:D86)</f>
        <v>1052544.1635294117</v>
      </c>
      <c r="E89" s="22"/>
    </row>
    <row r="90" spans="1:10">
      <c r="D90"/>
      <c r="E90" s="22"/>
    </row>
    <row r="91" spans="1:10">
      <c r="A91" s="29" t="s">
        <v>5</v>
      </c>
      <c r="B91" s="30"/>
      <c r="C91" s="31"/>
      <c r="D91" s="32">
        <f>MEDIAN(D63:D86)</f>
        <v>626064.5</v>
      </c>
      <c r="E91" s="22"/>
    </row>
    <row r="92" spans="1:10">
      <c r="A92" s="29" t="s">
        <v>6</v>
      </c>
      <c r="B92" s="30"/>
      <c r="C92" s="31"/>
      <c r="D92" s="32">
        <f>AVERAGE(D63:D86)</f>
        <v>1471575.6833333336</v>
      </c>
      <c r="E92" s="22"/>
    </row>
    <row r="93" spans="1:10">
      <c r="D93"/>
      <c r="E93" s="22"/>
    </row>
    <row r="94" spans="1:10">
      <c r="D94"/>
      <c r="E94" s="22"/>
    </row>
    <row r="95" spans="1:10">
      <c r="D95"/>
      <c r="E95" s="22"/>
    </row>
    <row r="96" spans="1:10">
      <c r="D96"/>
      <c r="E96" s="22"/>
    </row>
    <row r="97" spans="4:5">
      <c r="D97"/>
      <c r="E97" s="22"/>
    </row>
    <row r="98" spans="4:5">
      <c r="D98"/>
      <c r="E98" s="22"/>
    </row>
    <row r="99" spans="4:5">
      <c r="D99"/>
      <c r="E99" s="22"/>
    </row>
    <row r="100" spans="4:5">
      <c r="D100"/>
      <c r="E100" s="22"/>
    </row>
    <row r="101" spans="4:5">
      <c r="D101"/>
      <c r="E101" s="22"/>
    </row>
    <row r="102" spans="4:5">
      <c r="D102"/>
      <c r="E102" s="22"/>
    </row>
    <row r="103" spans="4:5">
      <c r="D103"/>
      <c r="E103" s="22"/>
    </row>
    <row r="104" spans="4:5">
      <c r="D104"/>
      <c r="E104" s="22"/>
    </row>
    <row r="105" spans="4:5">
      <c r="D105"/>
      <c r="E105" s="22"/>
    </row>
    <row r="106" spans="4:5">
      <c r="D106"/>
      <c r="E106" s="22"/>
    </row>
    <row r="107" spans="4:5">
      <c r="D107"/>
      <c r="E107" s="22"/>
    </row>
    <row r="108" spans="4:5">
      <c r="D108"/>
      <c r="E108" s="22"/>
    </row>
    <row r="109" spans="4:5">
      <c r="D109"/>
      <c r="E109" s="22"/>
    </row>
    <row r="110" spans="4:5">
      <c r="D110"/>
      <c r="E110" s="22"/>
    </row>
    <row r="111" spans="4:5">
      <c r="D111"/>
      <c r="E111" s="22"/>
    </row>
    <row r="112" spans="4:5">
      <c r="D112"/>
      <c r="E112" s="22"/>
    </row>
    <row r="113" spans="4:5">
      <c r="D113"/>
      <c r="E113" s="22"/>
    </row>
    <row r="114" spans="4:5">
      <c r="D114"/>
      <c r="E114" s="22"/>
    </row>
    <row r="115" spans="4:5">
      <c r="D115"/>
      <c r="E115" s="22"/>
    </row>
    <row r="116" spans="4:5">
      <c r="D116"/>
      <c r="E116" s="22"/>
    </row>
    <row r="117" spans="4:5">
      <c r="E117" s="22"/>
    </row>
    <row r="140" spans="1:3" ht="15">
      <c r="A140" s="9"/>
      <c r="B140" s="15"/>
      <c r="C140" s="9"/>
    </row>
    <row r="141" spans="1:3">
      <c r="A141" s="11"/>
      <c r="B141" s="16"/>
      <c r="C141" s="12"/>
    </row>
    <row r="142" spans="1:3">
      <c r="A142" s="11"/>
      <c r="B142" s="16"/>
      <c r="C142" s="12"/>
    </row>
    <row r="143" spans="1:3">
      <c r="A143" s="11"/>
      <c r="B143" s="16"/>
      <c r="C143" s="12"/>
    </row>
    <row r="144" spans="1:3">
      <c r="A144" s="11"/>
      <c r="B144" s="16"/>
      <c r="C144" s="12"/>
    </row>
    <row r="145" spans="1:3">
      <c r="A145" s="11"/>
      <c r="B145" s="16"/>
      <c r="C145" s="12"/>
    </row>
    <row r="146" spans="1:3">
      <c r="A146" s="11"/>
      <c r="B146" s="16"/>
      <c r="C146" s="12"/>
    </row>
    <row r="147" spans="1:3">
      <c r="A147" s="11"/>
      <c r="B147" s="16"/>
      <c r="C147" s="12"/>
    </row>
    <row r="148" spans="1:3">
      <c r="A148" s="11"/>
      <c r="B148" s="16"/>
      <c r="C148" s="12"/>
    </row>
    <row r="149" spans="1:3">
      <c r="A149" s="11"/>
      <c r="B149" s="16"/>
      <c r="C149" s="12"/>
    </row>
    <row r="150" spans="1:3">
      <c r="A150" s="11"/>
      <c r="B150" s="16"/>
      <c r="C150" s="12"/>
    </row>
    <row r="151" spans="1:3">
      <c r="A151" s="11"/>
      <c r="B151" s="16"/>
      <c r="C151" s="12"/>
    </row>
    <row r="152" spans="1:3">
      <c r="A152" s="11"/>
      <c r="B152" s="16"/>
      <c r="C152" s="12"/>
    </row>
    <row r="153" spans="1:3">
      <c r="A153" s="11"/>
      <c r="B153" s="16"/>
      <c r="C153" s="12"/>
    </row>
    <row r="154" spans="1:3">
      <c r="A154" s="11"/>
      <c r="B154" s="16"/>
      <c r="C154" s="12"/>
    </row>
    <row r="155" spans="1:3">
      <c r="A155" s="11"/>
      <c r="B155" s="16"/>
      <c r="C155" s="12"/>
    </row>
    <row r="156" spans="1:3">
      <c r="A156" s="11"/>
      <c r="B156" s="16"/>
      <c r="C156" s="12"/>
    </row>
    <row r="157" spans="1:3">
      <c r="A157" s="11"/>
      <c r="B157" s="16"/>
      <c r="C157" s="12"/>
    </row>
    <row r="158" spans="1:3">
      <c r="A158" s="11"/>
      <c r="B158" s="16"/>
      <c r="C158" s="12"/>
    </row>
    <row r="159" spans="1:3">
      <c r="A159" s="11"/>
      <c r="B159" s="16"/>
      <c r="C159" s="12"/>
    </row>
    <row r="160" spans="1:3">
      <c r="A160" s="11"/>
      <c r="B160" s="16"/>
      <c r="C160" s="12"/>
    </row>
    <row r="161" spans="1:3">
      <c r="A161" s="11"/>
      <c r="B161" s="16"/>
      <c r="C161" s="12"/>
    </row>
    <row r="162" spans="1:3">
      <c r="A162" s="11"/>
      <c r="B162" s="16"/>
      <c r="C162" s="12"/>
    </row>
    <row r="163" spans="1:3">
      <c r="A163" s="11"/>
      <c r="B163" s="16"/>
      <c r="C163" s="12"/>
    </row>
    <row r="164" spans="1:3">
      <c r="A164" s="11"/>
      <c r="B164" s="16"/>
      <c r="C164" s="12"/>
    </row>
    <row r="165" spans="1:3">
      <c r="A165" s="11"/>
      <c r="B165" s="16"/>
      <c r="C165" s="12"/>
    </row>
    <row r="166" spans="1:3">
      <c r="A166" s="11"/>
      <c r="B166" s="16"/>
      <c r="C166" s="12"/>
    </row>
    <row r="167" spans="1:3">
      <c r="A167" s="11"/>
      <c r="B167" s="16"/>
      <c r="C167" s="12"/>
    </row>
    <row r="168" spans="1:3">
      <c r="A168" s="11"/>
      <c r="B168" s="16"/>
      <c r="C168" s="12"/>
    </row>
    <row r="169" spans="1:3">
      <c r="A169" s="11"/>
      <c r="B169" s="16"/>
      <c r="C169" s="12"/>
    </row>
    <row r="170" spans="1:3">
      <c r="A170" s="11"/>
      <c r="B170" s="16"/>
      <c r="C170" s="12"/>
    </row>
    <row r="171" spans="1:3">
      <c r="A171" s="11"/>
      <c r="B171" s="16"/>
      <c r="C171" s="12"/>
    </row>
    <row r="172" spans="1:3">
      <c r="A172" s="11"/>
      <c r="B172" s="16"/>
      <c r="C172" s="12"/>
    </row>
    <row r="173" spans="1:3">
      <c r="A173" s="11"/>
      <c r="B173" s="16"/>
      <c r="C173" s="12"/>
    </row>
    <row r="174" spans="1:3">
      <c r="A174" s="11"/>
      <c r="B174" s="16"/>
      <c r="C174" s="12"/>
    </row>
    <row r="175" spans="1:3">
      <c r="A175" s="11"/>
      <c r="B175" s="16"/>
      <c r="C175" s="12"/>
    </row>
    <row r="176" spans="1:3">
      <c r="A176" s="11"/>
      <c r="B176" s="16"/>
      <c r="C176" s="12"/>
    </row>
    <row r="177" spans="1:3">
      <c r="A177" s="11"/>
      <c r="B177" s="16"/>
      <c r="C177" s="12"/>
    </row>
    <row r="178" spans="1:3">
      <c r="A178" s="11"/>
      <c r="B178" s="16"/>
      <c r="C178" s="12"/>
    </row>
    <row r="179" spans="1:3">
      <c r="A179" s="11"/>
      <c r="B179" s="16"/>
      <c r="C179" s="12"/>
    </row>
    <row r="180" spans="1:3">
      <c r="A180" s="11"/>
      <c r="B180" s="16"/>
      <c r="C180" s="12"/>
    </row>
    <row r="181" spans="1:3">
      <c r="A181" s="11"/>
      <c r="B181" s="16"/>
      <c r="C181" s="12"/>
    </row>
    <row r="182" spans="1:3">
      <c r="A182" s="11"/>
      <c r="B182" s="16"/>
      <c r="C182" s="12"/>
    </row>
    <row r="183" spans="1:3">
      <c r="A183" s="11"/>
      <c r="B183" s="16"/>
      <c r="C183" s="12"/>
    </row>
    <row r="184" spans="1:3">
      <c r="A184" s="11"/>
      <c r="B184" s="16"/>
      <c r="C184" s="12"/>
    </row>
    <row r="185" spans="1:3">
      <c r="A185" s="11"/>
      <c r="B185" s="16"/>
      <c r="C185" s="12"/>
    </row>
    <row r="186" spans="1:3">
      <c r="A186" s="11"/>
      <c r="B186" s="16"/>
      <c r="C186" s="12"/>
    </row>
    <row r="187" spans="1:3">
      <c r="A187" s="11"/>
      <c r="B187" s="16"/>
      <c r="C187" s="12"/>
    </row>
    <row r="188" spans="1:3">
      <c r="A188" s="11"/>
      <c r="B188" s="16"/>
      <c r="C188" s="12"/>
    </row>
    <row r="189" spans="1:3">
      <c r="A189" s="11"/>
      <c r="B189" s="16"/>
      <c r="C189" s="12"/>
    </row>
    <row r="190" spans="1:3">
      <c r="A190" s="11"/>
      <c r="B190" s="16"/>
      <c r="C190" s="12"/>
    </row>
    <row r="191" spans="1:3">
      <c r="A191" s="11"/>
      <c r="B191" s="16"/>
      <c r="C191" s="12"/>
    </row>
    <row r="192" spans="1:3">
      <c r="A192" s="11"/>
      <c r="B192" s="16"/>
      <c r="C192" s="12"/>
    </row>
    <row r="193" spans="1:3">
      <c r="A193" s="11"/>
      <c r="B193" s="16"/>
      <c r="C193" s="12"/>
    </row>
    <row r="194" spans="1:3">
      <c r="A194" s="11"/>
      <c r="B194" s="16"/>
      <c r="C194" s="12"/>
    </row>
    <row r="195" spans="1:3">
      <c r="A195" s="11"/>
      <c r="B195" s="16"/>
      <c r="C195" s="12"/>
    </row>
    <row r="196" spans="1:3">
      <c r="A196" s="11"/>
      <c r="B196" s="16"/>
      <c r="C196" s="12"/>
    </row>
    <row r="197" spans="1:3">
      <c r="A197" s="11"/>
      <c r="B197" s="16"/>
      <c r="C197" s="12"/>
    </row>
    <row r="198" spans="1:3">
      <c r="A198" s="11"/>
      <c r="B198" s="16"/>
      <c r="C198" s="12"/>
    </row>
    <row r="199" spans="1:3">
      <c r="A199" s="11"/>
      <c r="B199" s="16"/>
      <c r="C199" s="12"/>
    </row>
    <row r="200" spans="1:3">
      <c r="A200" s="11"/>
      <c r="B200" s="16"/>
      <c r="C200" s="12"/>
    </row>
    <row r="201" spans="1:3">
      <c r="A201" s="11"/>
      <c r="B201" s="16"/>
      <c r="C201" s="14"/>
    </row>
    <row r="202" spans="1:3">
      <c r="A202" s="11"/>
      <c r="B202" s="17"/>
      <c r="C202" s="14"/>
    </row>
    <row r="203" spans="1:3">
      <c r="A203" s="11"/>
      <c r="B203" s="17"/>
      <c r="C203" s="14"/>
    </row>
    <row r="204" spans="1:3">
      <c r="A204" s="11"/>
      <c r="B204" s="17"/>
      <c r="C204" s="14"/>
    </row>
    <row r="205" spans="1:3">
      <c r="A205" s="11"/>
      <c r="B205" s="17"/>
      <c r="C205" s="14"/>
    </row>
    <row r="206" spans="1:3">
      <c r="A206" s="11"/>
      <c r="B206" s="17"/>
      <c r="C206" s="14"/>
    </row>
    <row r="207" spans="1:3">
      <c r="A207" s="11"/>
      <c r="B207" s="17"/>
      <c r="C207" s="14"/>
    </row>
    <row r="208" spans="1:3">
      <c r="A208" s="11"/>
      <c r="B208" s="16"/>
    </row>
    <row r="209" spans="1:3">
      <c r="A209" s="19"/>
    </row>
    <row r="215" spans="1:3" ht="15">
      <c r="A215" s="7"/>
      <c r="B215" s="18"/>
      <c r="C215" s="9"/>
    </row>
    <row r="216" spans="1:3">
      <c r="A216" s="10"/>
      <c r="B216" s="16"/>
      <c r="C216" s="12"/>
    </row>
    <row r="217" spans="1:3">
      <c r="A217" s="10"/>
      <c r="B217" s="16"/>
      <c r="C217" s="12"/>
    </row>
    <row r="218" spans="1:3">
      <c r="A218" s="10"/>
      <c r="B218" s="16"/>
      <c r="C218" s="12"/>
    </row>
    <row r="219" spans="1:3">
      <c r="A219" s="10"/>
      <c r="B219" s="17"/>
      <c r="C219" s="14"/>
    </row>
    <row r="220" spans="1:3">
      <c r="A220" s="10"/>
      <c r="B220" s="16"/>
      <c r="C220" s="12"/>
    </row>
    <row r="221" spans="1:3">
      <c r="A221" s="10"/>
      <c r="B221" s="16"/>
      <c r="C221" s="12"/>
    </row>
    <row r="222" spans="1:3">
      <c r="A222" s="10"/>
      <c r="B222" s="16"/>
      <c r="C222" s="12"/>
    </row>
    <row r="223" spans="1:3">
      <c r="A223" s="10"/>
      <c r="B223" s="16"/>
      <c r="C223" s="12"/>
    </row>
    <row r="224" spans="1:3">
      <c r="A224" s="10"/>
      <c r="B224" s="16"/>
      <c r="C224" s="12"/>
    </row>
    <row r="225" spans="1:3">
      <c r="A225" s="10"/>
      <c r="B225" s="16"/>
      <c r="C225" s="14"/>
    </row>
    <row r="226" spans="1:3">
      <c r="A226" s="10"/>
      <c r="B226" s="16"/>
      <c r="C226" s="12"/>
    </row>
    <row r="227" spans="1:3">
      <c r="A227" s="10"/>
      <c r="B227" s="16"/>
      <c r="C227" s="12"/>
    </row>
    <row r="228" spans="1:3">
      <c r="A228" s="10"/>
      <c r="B228" s="16"/>
      <c r="C228" s="12"/>
    </row>
    <row r="229" spans="1:3">
      <c r="A229" s="10"/>
      <c r="B229" s="16"/>
      <c r="C229" s="12"/>
    </row>
    <row r="230" spans="1:3">
      <c r="A230" s="10"/>
      <c r="B230" s="16"/>
      <c r="C230" s="12"/>
    </row>
    <row r="231" spans="1:3">
      <c r="A231" s="10"/>
      <c r="B231" s="16"/>
      <c r="C231" s="12"/>
    </row>
    <row r="232" spans="1:3">
      <c r="A232" s="10"/>
      <c r="B232" s="16"/>
      <c r="C232" s="12"/>
    </row>
    <row r="233" spans="1:3">
      <c r="A233" s="10"/>
      <c r="B233" s="16"/>
      <c r="C233" s="12"/>
    </row>
    <row r="234" spans="1:3">
      <c r="A234" s="10"/>
      <c r="B234" s="16"/>
      <c r="C234" s="12"/>
    </row>
    <row r="235" spans="1:3">
      <c r="A235" s="10"/>
      <c r="B235" s="17"/>
      <c r="C235" s="14"/>
    </row>
    <row r="236" spans="1:3">
      <c r="A236" s="10"/>
      <c r="B236" s="16"/>
      <c r="C236" s="12"/>
    </row>
    <row r="237" spans="1:3">
      <c r="A237" s="10"/>
      <c r="B237" s="16"/>
      <c r="C237" s="12"/>
    </row>
    <row r="238" spans="1:3">
      <c r="A238" s="10"/>
      <c r="B238" s="16"/>
      <c r="C238" s="12"/>
    </row>
    <row r="239" spans="1:3">
      <c r="A239" s="10"/>
      <c r="B239" s="17"/>
      <c r="C239" s="14"/>
    </row>
    <row r="240" spans="1:3">
      <c r="A240" s="10"/>
      <c r="B240" s="16"/>
      <c r="C240" s="12"/>
    </row>
    <row r="241" spans="1:3">
      <c r="A241" s="10"/>
      <c r="B241" s="17"/>
      <c r="C241" s="14"/>
    </row>
    <row r="242" spans="1:3">
      <c r="A242" s="10"/>
      <c r="B242" s="16"/>
      <c r="C242" s="12"/>
    </row>
    <row r="243" spans="1:3">
      <c r="A243" s="10"/>
      <c r="B243" s="16"/>
      <c r="C243" s="12"/>
    </row>
    <row r="244" spans="1:3">
      <c r="A244" s="10"/>
      <c r="B244" s="16"/>
      <c r="C244" s="12"/>
    </row>
    <row r="245" spans="1:3">
      <c r="A245" s="10"/>
      <c r="B245" s="16"/>
      <c r="C245" s="12"/>
    </row>
    <row r="246" spans="1:3">
      <c r="A246" s="10"/>
      <c r="B246" s="16"/>
      <c r="C246" s="12"/>
    </row>
    <row r="247" spans="1:3">
      <c r="A247" s="10"/>
      <c r="B247" s="16"/>
      <c r="C247" s="12"/>
    </row>
    <row r="248" spans="1:3">
      <c r="A248" s="10"/>
      <c r="B248" s="16"/>
      <c r="C248" s="12"/>
    </row>
    <row r="249" spans="1:3">
      <c r="A249" s="10"/>
      <c r="B249" s="16"/>
      <c r="C249" s="12"/>
    </row>
    <row r="250" spans="1:3">
      <c r="A250" s="10"/>
      <c r="B250" s="16"/>
      <c r="C250" s="12"/>
    </row>
    <row r="251" spans="1:3">
      <c r="A251" s="10"/>
      <c r="B251" s="16"/>
      <c r="C251" s="12"/>
    </row>
    <row r="252" spans="1:3">
      <c r="A252" s="10"/>
      <c r="B252" s="17"/>
      <c r="C252" s="14"/>
    </row>
    <row r="253" spans="1:3">
      <c r="A253" s="10"/>
      <c r="B253" s="16"/>
      <c r="C253" s="12"/>
    </row>
    <row r="254" spans="1:3">
      <c r="A254" s="10"/>
      <c r="B254" s="16"/>
      <c r="C254" s="12"/>
    </row>
    <row r="255" spans="1:3">
      <c r="A255" s="10"/>
      <c r="B255" s="17"/>
      <c r="C255" s="14"/>
    </row>
    <row r="256" spans="1:3">
      <c r="A256" s="10"/>
      <c r="B256" s="16"/>
      <c r="C256" s="12"/>
    </row>
    <row r="257" spans="1:3">
      <c r="A257" s="10"/>
      <c r="B257" s="16"/>
      <c r="C257" s="12"/>
    </row>
    <row r="258" spans="1:3">
      <c r="A258" s="10"/>
      <c r="B258" s="16"/>
      <c r="C258" s="12"/>
    </row>
    <row r="259" spans="1:3">
      <c r="A259" s="10"/>
      <c r="B259" s="16"/>
      <c r="C259" s="12"/>
    </row>
    <row r="260" spans="1:3">
      <c r="A260" s="10"/>
      <c r="B260" s="16"/>
      <c r="C260" s="12"/>
    </row>
    <row r="261" spans="1:3">
      <c r="A261" s="10"/>
      <c r="B261" s="16"/>
      <c r="C261" s="12"/>
    </row>
    <row r="262" spans="1:3">
      <c r="A262" s="10"/>
      <c r="B262" s="16"/>
      <c r="C262" s="12"/>
    </row>
    <row r="263" spans="1:3">
      <c r="A263" s="10"/>
      <c r="B263" s="16"/>
      <c r="C263" s="12"/>
    </row>
    <row r="264" spans="1:3">
      <c r="A264" s="10"/>
      <c r="B264" s="16"/>
      <c r="C264" s="12"/>
    </row>
    <row r="265" spans="1:3">
      <c r="A265" s="10"/>
      <c r="B265" s="16"/>
      <c r="C265" s="12"/>
    </row>
    <row r="266" spans="1:3">
      <c r="A266" s="10"/>
      <c r="B266" s="16"/>
      <c r="C266" s="12"/>
    </row>
    <row r="267" spans="1:3">
      <c r="A267" s="10"/>
      <c r="B267" s="16"/>
      <c r="C267" s="12"/>
    </row>
    <row r="268" spans="1:3">
      <c r="A268" s="10"/>
      <c r="B268" s="16"/>
      <c r="C268" s="12"/>
    </row>
    <row r="269" spans="1:3">
      <c r="A269" s="10"/>
      <c r="B269" s="16"/>
      <c r="C269" s="12"/>
    </row>
    <row r="270" spans="1:3">
      <c r="A270" s="10"/>
      <c r="B270" s="16"/>
      <c r="C270" s="12"/>
    </row>
    <row r="271" spans="1:3">
      <c r="A271" s="10"/>
      <c r="B271" s="16"/>
      <c r="C271" s="12"/>
    </row>
    <row r="272" spans="1:3">
      <c r="A272" s="10"/>
      <c r="B272" s="16"/>
      <c r="C272" s="12"/>
    </row>
    <row r="273" spans="1:3">
      <c r="A273" s="10"/>
      <c r="B273" s="16"/>
      <c r="C273" s="12"/>
    </row>
    <row r="274" spans="1:3">
      <c r="A274" s="10"/>
      <c r="B274" s="16"/>
      <c r="C274" s="12"/>
    </row>
    <row r="275" spans="1:3">
      <c r="A275" s="10"/>
      <c r="B275" s="16"/>
      <c r="C275" s="12"/>
    </row>
    <row r="276" spans="1:3">
      <c r="A276" s="10"/>
      <c r="B276" s="16"/>
      <c r="C276" s="12"/>
    </row>
    <row r="277" spans="1:3">
      <c r="A277" s="10"/>
      <c r="B277" s="16"/>
      <c r="C277" s="12"/>
    </row>
    <row r="278" spans="1:3">
      <c r="A278" s="10"/>
      <c r="B278" s="16"/>
      <c r="C278" s="12"/>
    </row>
    <row r="279" spans="1:3">
      <c r="A279" s="10"/>
      <c r="B279" s="16"/>
      <c r="C279" s="12"/>
    </row>
    <row r="280" spans="1:3">
      <c r="A280" s="10"/>
      <c r="B280" s="16"/>
      <c r="C280" s="12"/>
    </row>
    <row r="281" spans="1:3">
      <c r="A281" s="10"/>
      <c r="B281" s="16"/>
      <c r="C281" s="1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History_Chart</vt:lpstr>
    </vt:vector>
  </TitlesOfParts>
  <Company>Alaska Fire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kcoe</dc:creator>
  <cp:lastModifiedBy>Strader, Heidi S</cp:lastModifiedBy>
  <cp:lastPrinted>2022-10-04T17:20:51Z</cp:lastPrinted>
  <dcterms:created xsi:type="dcterms:W3CDTF">2004-07-05T00:25:23Z</dcterms:created>
  <dcterms:modified xsi:type="dcterms:W3CDTF">2024-01-08T21:01:36Z</dcterms:modified>
</cp:coreProperties>
</file>